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ybáři\VČS 2020 - materiály\"/>
    </mc:Choice>
  </mc:AlternateContent>
  <workbookProtection lockWindows="1"/>
  <bookViews>
    <workbookView xWindow="0" yWindow="0" windowWidth="28800" windowHeight="11760"/>
  </bookViews>
  <sheets>
    <sheet name="R.2015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N42" i="1" l="1"/>
  <c r="M42" i="1"/>
  <c r="E42" i="1"/>
  <c r="L41" i="1"/>
  <c r="N41" i="1"/>
  <c r="M41" i="1"/>
  <c r="N46" i="1"/>
  <c r="N45" i="1"/>
  <c r="O37" i="1"/>
  <c r="N44" i="1"/>
  <c r="N48" i="1" s="1"/>
  <c r="N43" i="1"/>
  <c r="O36" i="1"/>
  <c r="J36" i="1"/>
  <c r="E36" i="1"/>
  <c r="J32" i="1"/>
  <c r="L14" i="1"/>
  <c r="L15" i="1"/>
  <c r="M46" i="1"/>
  <c r="L46" i="1"/>
  <c r="K46" i="1"/>
  <c r="J46" i="1"/>
  <c r="I46" i="1"/>
  <c r="H46" i="1"/>
  <c r="G46" i="1"/>
  <c r="F46" i="1"/>
  <c r="E46" i="1"/>
  <c r="M45" i="1"/>
  <c r="L45" i="1"/>
  <c r="K45" i="1"/>
  <c r="J45" i="1"/>
  <c r="I45" i="1"/>
  <c r="H45" i="1"/>
  <c r="G45" i="1"/>
  <c r="O45" i="1" s="1"/>
  <c r="L44" i="1"/>
  <c r="K44" i="1"/>
  <c r="J44" i="1"/>
  <c r="I44" i="1"/>
  <c r="H44" i="1"/>
  <c r="G44" i="1"/>
  <c r="F44" i="1"/>
  <c r="E44" i="1"/>
  <c r="K43" i="1"/>
  <c r="L43" i="1"/>
  <c r="M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K41" i="1"/>
  <c r="J41" i="1"/>
  <c r="I41" i="1"/>
  <c r="H41" i="1"/>
  <c r="G41" i="1"/>
  <c r="F41" i="1"/>
  <c r="E41" i="1"/>
  <c r="O35" i="1"/>
  <c r="O34" i="1"/>
  <c r="O32" i="1"/>
  <c r="O31" i="1"/>
  <c r="O29" i="1"/>
  <c r="J35" i="1"/>
  <c r="N47" i="1" l="1"/>
  <c r="O46" i="1"/>
  <c r="O43" i="1"/>
  <c r="O44" i="1"/>
  <c r="O41" i="1"/>
  <c r="O42" i="1"/>
  <c r="E47" i="1"/>
  <c r="K23" i="1"/>
  <c r="J23" i="1"/>
  <c r="I23" i="1"/>
  <c r="H23" i="1"/>
  <c r="G23" i="1"/>
  <c r="F23" i="1"/>
  <c r="E23" i="1"/>
  <c r="O33" i="1"/>
  <c r="O30" i="1"/>
  <c r="O28" i="1"/>
  <c r="J37" i="1"/>
  <c r="J34" i="1"/>
  <c r="J33" i="1"/>
  <c r="J31" i="1"/>
  <c r="J30" i="1"/>
  <c r="J29" i="1"/>
  <c r="J28" i="1"/>
  <c r="E37" i="1"/>
  <c r="E35" i="1"/>
  <c r="E34" i="1"/>
  <c r="E33" i="1"/>
  <c r="E32" i="1"/>
  <c r="E31" i="1"/>
  <c r="E30" i="1"/>
  <c r="E29" i="1"/>
  <c r="E28" i="1"/>
  <c r="L22" i="1"/>
  <c r="L21" i="1"/>
  <c r="L20" i="1"/>
  <c r="K17" i="1"/>
  <c r="J17" i="1"/>
  <c r="I17" i="1"/>
  <c r="H17" i="1"/>
  <c r="G17" i="1"/>
  <c r="F17" i="1"/>
  <c r="E17" i="1"/>
  <c r="L16" i="1"/>
  <c r="L23" i="1" l="1"/>
  <c r="L17" i="1"/>
  <c r="M48" i="1"/>
  <c r="L48" i="1"/>
  <c r="K48" i="1"/>
  <c r="J48" i="1"/>
  <c r="I48" i="1"/>
  <c r="H48" i="1"/>
  <c r="G48" i="1"/>
  <c r="F48" i="1"/>
  <c r="E48" i="1"/>
  <c r="M47" i="1"/>
  <c r="L47" i="1"/>
  <c r="K47" i="1"/>
  <c r="J47" i="1"/>
  <c r="I47" i="1"/>
  <c r="H47" i="1"/>
  <c r="G47" i="1"/>
  <c r="F47" i="1"/>
  <c r="O47" i="1" l="1"/>
  <c r="O48" i="1"/>
</calcChain>
</file>

<file path=xl/sharedStrings.xml><?xml version="1.0" encoding="utf-8"?>
<sst xmlns="http://schemas.openxmlformats.org/spreadsheetml/2006/main" count="155" uniqueCount="93">
  <si>
    <t>Úlovky Mostiska:</t>
  </si>
  <si>
    <t>Úlovky Záhořský rybník:</t>
  </si>
  <si>
    <t>Kapr</t>
  </si>
  <si>
    <t>Amur</t>
  </si>
  <si>
    <t>Štika</t>
  </si>
  <si>
    <t>Candát</t>
  </si>
  <si>
    <t>Lín</t>
  </si>
  <si>
    <t>Úhoř</t>
  </si>
  <si>
    <t>Cejn</t>
  </si>
  <si>
    <t>Ostatní</t>
  </si>
  <si>
    <t>ks</t>
  </si>
  <si>
    <t>kg</t>
  </si>
  <si>
    <t>Okoun</t>
  </si>
  <si>
    <t>Záhořský rybník</t>
  </si>
  <si>
    <t>Úlovky Dobroučské tůňky:</t>
  </si>
  <si>
    <t>Dobroučské tůňky</t>
  </si>
  <si>
    <t>CELKEM</t>
  </si>
  <si>
    <t>průměrná hmotnost</t>
  </si>
  <si>
    <t>CELKEM Malá voda</t>
  </si>
  <si>
    <t>Počet vycházek Mostiska</t>
  </si>
  <si>
    <t>Průměr vycházek na Mostiska na 1 povolenku</t>
  </si>
  <si>
    <t>Počet vycházek Záhořský</t>
  </si>
  <si>
    <t>Průměr vycházek na Záh. na 1 povolenku</t>
  </si>
  <si>
    <t>Průměr vycházek na D.tůňky na 1 povolenku</t>
  </si>
  <si>
    <t>Celkem vycházek na MV</t>
  </si>
  <si>
    <t>Průměr vycházek na MV na 1 povolenku</t>
  </si>
  <si>
    <t>Mostiska</t>
  </si>
  <si>
    <r>
      <t xml:space="preserve">Celkem v </t>
    </r>
    <r>
      <rPr>
        <b/>
        <sz val="11"/>
        <color rgb="FFFF0000"/>
        <rFont val="Calibri"/>
        <family val="2"/>
        <charset val="238"/>
        <scheme val="minor"/>
      </rPr>
      <t>(kg)</t>
    </r>
  </si>
  <si>
    <t>kapr</t>
  </si>
  <si>
    <t>amur</t>
  </si>
  <si>
    <t>štika</t>
  </si>
  <si>
    <t>candát</t>
  </si>
  <si>
    <t>lín</t>
  </si>
  <si>
    <t>ostatní</t>
  </si>
  <si>
    <t>dopravné</t>
  </si>
  <si>
    <t>Celkem v (Kč)</t>
  </si>
  <si>
    <t>Celkem kg</t>
  </si>
  <si>
    <t>Dobroučské tůně</t>
  </si>
  <si>
    <t>Počet vycházek na Dobroučské tůňky</t>
  </si>
  <si>
    <t>20 vyjmenovaných ryb ulovil pouze jeden člen!</t>
  </si>
  <si>
    <t>NEJ ! Úlovky</t>
  </si>
  <si>
    <t>Prohřešky / nedostatky</t>
  </si>
  <si>
    <t>Počet členů MO</t>
  </si>
  <si>
    <t>SOUHRN</t>
  </si>
  <si>
    <t>Počet ks  ulovených ryb na 1 povolenku MV celkem:</t>
  </si>
  <si>
    <t>Váha kg  ulovených ryb na 1 povolenku MV celkem:</t>
  </si>
  <si>
    <t>Výlovky</t>
  </si>
  <si>
    <r>
      <t xml:space="preserve">Celkem v </t>
    </r>
    <r>
      <rPr>
        <b/>
        <sz val="11"/>
        <color rgb="FFFF0000"/>
        <rFont val="Calibri"/>
        <family val="2"/>
        <charset val="238"/>
        <scheme val="minor"/>
      </rPr>
      <t>(Kč) vč. DPH</t>
    </r>
  </si>
  <si>
    <t>Počet prodaných (odevzdaných) povolenek na MV</t>
  </si>
  <si>
    <t>sumec</t>
  </si>
  <si>
    <t xml:space="preserve">candát </t>
  </si>
  <si>
    <t>Násady ryb v roce 2018</t>
  </si>
  <si>
    <t>dopravné (Kč)</t>
  </si>
  <si>
    <t>Počet kontrol RS na MV celkem</t>
  </si>
  <si>
    <t>Jeseter</t>
  </si>
  <si>
    <t>žádné zjištění</t>
  </si>
  <si>
    <t>0</t>
  </si>
  <si>
    <t>+106</t>
  </si>
  <si>
    <t>+137,9</t>
  </si>
  <si>
    <t>+24</t>
  </si>
  <si>
    <t>-39,3</t>
  </si>
  <si>
    <t>-1</t>
  </si>
  <si>
    <t>-1,9</t>
  </si>
  <si>
    <t>+129</t>
  </si>
  <si>
    <t>+96,7</t>
  </si>
  <si>
    <t>Rozdíl 2019/2018</t>
  </si>
  <si>
    <t>-14</t>
  </si>
  <si>
    <t>-321</t>
  </si>
  <si>
    <t>-2,3</t>
  </si>
  <si>
    <t>+116</t>
  </si>
  <si>
    <t>+0,8</t>
  </si>
  <si>
    <t>+49</t>
  </si>
  <si>
    <t>+0,34</t>
  </si>
  <si>
    <t>+1,1</t>
  </si>
  <si>
    <t>-12</t>
  </si>
  <si>
    <t>-1785</t>
  </si>
  <si>
    <t>-1500</t>
  </si>
  <si>
    <t>+40</t>
  </si>
  <si>
    <t>-3245</t>
  </si>
  <si>
    <t>-136361</t>
  </si>
  <si>
    <t>-131345</t>
  </si>
  <si>
    <t>2800</t>
  </si>
  <si>
    <t>Úlovky ryb v roce 2019 ,podle odevzdaných povolenek k 31.1.2020</t>
  </si>
  <si>
    <t>88 cm a 10,2 kg</t>
  </si>
  <si>
    <t>18 kg</t>
  </si>
  <si>
    <t>76 cm a 10,2 kg</t>
  </si>
  <si>
    <t>-1,23</t>
  </si>
  <si>
    <t>-0,87</t>
  </si>
  <si>
    <t>Statistika Malá voda MO ČRS Letohrad za rok 2019</t>
  </si>
  <si>
    <t>Rok</t>
  </si>
  <si>
    <t>1 500 ks/1</t>
  </si>
  <si>
    <t>3 000ks/1 a 40 kg  tržní vel.</t>
  </si>
  <si>
    <t>-262915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</si>
</sst>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\ &quot;Kč&quot;"/>
    <numFmt numFmtId="166" formatCode="#,##0.00\ &quot;Kč&quot;"/>
    <numFmt numFmtId="167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/>
    <xf numFmtId="0" fontId="0" fillId="3" borderId="2" xfId="0" applyFill="1" applyBorder="1"/>
    <xf numFmtId="0" fontId="0" fillId="3" borderId="8" xfId="0" applyFill="1" applyBorder="1"/>
    <xf numFmtId="0" fontId="0" fillId="3" borderId="3" xfId="0" applyFill="1" applyBorder="1"/>
    <xf numFmtId="4" fontId="0" fillId="3" borderId="3" xfId="0" applyNumberFormat="1" applyFill="1" applyBorder="1"/>
    <xf numFmtId="0" fontId="0" fillId="0" borderId="9" xfId="0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/>
    <xf numFmtId="0" fontId="0" fillId="2" borderId="9" xfId="0" applyFill="1" applyBorder="1" applyAlignment="1">
      <alignment horizontal="center"/>
    </xf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2" borderId="12" xfId="0" applyFill="1" applyBorder="1" applyAlignment="1">
      <alignment horizontal="center"/>
    </xf>
    <xf numFmtId="164" fontId="0" fillId="2" borderId="13" xfId="0" applyNumberFormat="1" applyFill="1" applyBorder="1"/>
    <xf numFmtId="164" fontId="0" fillId="2" borderId="14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0" fillId="2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0" borderId="0" xfId="0" applyNumberFormat="1"/>
    <xf numFmtId="0" fontId="0" fillId="0" borderId="0" xfId="0" applyFill="1"/>
    <xf numFmtId="0" fontId="0" fillId="6" borderId="31" xfId="0" applyFill="1" applyBorder="1" applyAlignment="1"/>
    <xf numFmtId="0" fontId="0" fillId="6" borderId="25" xfId="0" applyFill="1" applyBorder="1"/>
    <xf numFmtId="0" fontId="0" fillId="6" borderId="26" xfId="0" applyFill="1" applyBorder="1"/>
    <xf numFmtId="3" fontId="0" fillId="0" borderId="1" xfId="0" applyNumberFormat="1" applyFill="1" applyBorder="1"/>
    <xf numFmtId="3" fontId="0" fillId="0" borderId="19" xfId="0" applyNumberFormat="1" applyFill="1" applyBorder="1"/>
    <xf numFmtId="3" fontId="0" fillId="0" borderId="2" xfId="0" applyNumberFormat="1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35" xfId="0" applyNumberFormat="1" applyFill="1" applyBorder="1"/>
    <xf numFmtId="3" fontId="1" fillId="5" borderId="33" xfId="0" applyNumberFormat="1" applyFont="1" applyFill="1" applyBorder="1"/>
    <xf numFmtId="3" fontId="1" fillId="5" borderId="36" xfId="0" applyNumberFormat="1" applyFont="1" applyFill="1" applyBorder="1"/>
    <xf numFmtId="3" fontId="1" fillId="5" borderId="28" xfId="0" applyNumberFormat="1" applyFont="1" applyFill="1" applyBorder="1"/>
    <xf numFmtId="3" fontId="0" fillId="0" borderId="3" xfId="0" applyNumberFormat="1" applyFill="1" applyBorder="1"/>
    <xf numFmtId="3" fontId="0" fillId="0" borderId="42" xfId="0" applyNumberFormat="1" applyFill="1" applyBorder="1"/>
    <xf numFmtId="3" fontId="1" fillId="5" borderId="43" xfId="0" applyNumberFormat="1" applyFont="1" applyFill="1" applyBorder="1"/>
    <xf numFmtId="0" fontId="0" fillId="6" borderId="32" xfId="0" applyFill="1" applyBorder="1"/>
    <xf numFmtId="0" fontId="0" fillId="6" borderId="47" xfId="0" applyFill="1" applyBorder="1" applyAlignment="1"/>
    <xf numFmtId="165" fontId="3" fillId="0" borderId="1" xfId="1" applyNumberFormat="1" applyFont="1" applyFill="1" applyBorder="1"/>
    <xf numFmtId="165" fontId="0" fillId="0" borderId="1" xfId="1" applyNumberFormat="1" applyFont="1" applyFill="1" applyBorder="1"/>
    <xf numFmtId="0" fontId="5" fillId="4" borderId="0" xfId="0" applyFont="1" applyFill="1"/>
    <xf numFmtId="0" fontId="0" fillId="4" borderId="0" xfId="0" applyFill="1"/>
    <xf numFmtId="0" fontId="0" fillId="5" borderId="30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5" fillId="4" borderId="27" xfId="0" applyFont="1" applyFill="1" applyBorder="1"/>
    <xf numFmtId="0" fontId="0" fillId="4" borderId="23" xfId="0" applyFill="1" applyBorder="1"/>
    <xf numFmtId="0" fontId="0" fillId="4" borderId="24" xfId="0" applyFill="1" applyBorder="1"/>
    <xf numFmtId="164" fontId="1" fillId="2" borderId="9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0" borderId="9" xfId="0" applyNumberFormat="1" applyFont="1" applyBorder="1"/>
    <xf numFmtId="49" fontId="0" fillId="0" borderId="0" xfId="0" applyNumberFormat="1" applyAlignment="1">
      <alignment horizontal="center"/>
    </xf>
    <xf numFmtId="0" fontId="4" fillId="0" borderId="0" xfId="0" applyFont="1"/>
    <xf numFmtId="3" fontId="0" fillId="0" borderId="1" xfId="0" applyNumberFormat="1" applyBorder="1"/>
    <xf numFmtId="164" fontId="0" fillId="0" borderId="1" xfId="0" applyNumberFormat="1" applyBorder="1"/>
    <xf numFmtId="166" fontId="1" fillId="5" borderId="21" xfId="0" applyNumberFormat="1" applyFont="1" applyFill="1" applyBorder="1"/>
    <xf numFmtId="0" fontId="6" fillId="4" borderId="0" xfId="0" applyFont="1" applyFill="1"/>
    <xf numFmtId="2" fontId="0" fillId="0" borderId="0" xfId="0" applyNumberFormat="1"/>
    <xf numFmtId="167" fontId="0" fillId="0" borderId="0" xfId="0" applyNumberFormat="1"/>
    <xf numFmtId="1" fontId="0" fillId="0" borderId="0" xfId="0" applyNumberFormat="1"/>
    <xf numFmtId="0" fontId="7" fillId="0" borderId="0" xfId="0" applyFont="1"/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1" xfId="0" applyNumberFormat="1" applyBorder="1" applyAlignment="1">
      <alignment horizontal="right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3" fontId="0" fillId="5" borderId="37" xfId="0" applyNumberFormat="1" applyFill="1" applyBorder="1" applyAlignment="1">
      <alignment horizontal="center"/>
    </xf>
    <xf numFmtId="3" fontId="0" fillId="5" borderId="38" xfId="0" applyNumberFormat="1" applyFill="1" applyBorder="1" applyAlignment="1">
      <alignment horizontal="center"/>
    </xf>
    <xf numFmtId="3" fontId="1" fillId="5" borderId="38" xfId="0" applyNumberFormat="1" applyFont="1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6" fontId="1" fillId="5" borderId="22" xfId="0" applyNumberFormat="1" applyFont="1" applyFill="1" applyBorder="1" applyAlignment="1">
      <alignment horizontal="center"/>
    </xf>
    <xf numFmtId="164" fontId="0" fillId="0" borderId="49" xfId="0" applyNumberFormat="1" applyBorder="1"/>
    <xf numFmtId="164" fontId="0" fillId="0" borderId="50" xfId="0" applyNumberFormat="1" applyBorder="1"/>
    <xf numFmtId="164" fontId="0" fillId="2" borderId="49" xfId="0" applyNumberFormat="1" applyFill="1" applyBorder="1"/>
    <xf numFmtId="164" fontId="0" fillId="2" borderId="50" xfId="0" applyNumberFormat="1" applyFill="1" applyBorder="1"/>
    <xf numFmtId="164" fontId="0" fillId="2" borderId="6" xfId="0" applyNumberFormat="1" applyFill="1" applyBorder="1"/>
    <xf numFmtId="164" fontId="0" fillId="0" borderId="6" xfId="0" applyNumberFormat="1" applyFont="1" applyBorder="1"/>
    <xf numFmtId="164" fontId="0" fillId="0" borderId="51" xfId="0" applyNumberFormat="1" applyFont="1" applyBorder="1"/>
    <xf numFmtId="164" fontId="0" fillId="2" borderId="51" xfId="0" applyNumberFormat="1" applyFill="1" applyBorder="1"/>
    <xf numFmtId="164" fontId="1" fillId="0" borderId="52" xfId="0" applyNumberFormat="1" applyFont="1" applyBorder="1"/>
    <xf numFmtId="164" fontId="1" fillId="2" borderId="52" xfId="0" applyNumberFormat="1" applyFont="1" applyFill="1" applyBorder="1"/>
    <xf numFmtId="49" fontId="7" fillId="0" borderId="0" xfId="0" applyNumberFormat="1" applyFont="1" applyAlignment="1">
      <alignment horizontal="right"/>
    </xf>
    <xf numFmtId="49" fontId="4" fillId="0" borderId="0" xfId="1" applyNumberFormat="1" applyFont="1" applyAlignment="1">
      <alignment horizontal="right"/>
    </xf>
    <xf numFmtId="49" fontId="7" fillId="0" borderId="0" xfId="1" applyNumberFormat="1" applyFont="1" applyAlignment="1">
      <alignment horizontal="right"/>
    </xf>
    <xf numFmtId="49" fontId="7" fillId="0" borderId="0" xfId="1" applyNumberFormat="1" applyFont="1" applyFill="1" applyAlignment="1">
      <alignment horizontal="right"/>
    </xf>
    <xf numFmtId="49" fontId="7" fillId="0" borderId="0" xfId="1" applyNumberFormat="1" applyFont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4" borderId="1" xfId="0" applyFont="1" applyFill="1" applyBorder="1" applyAlignment="1"/>
    <xf numFmtId="0" fontId="0" fillId="4" borderId="1" xfId="0" applyFill="1" applyBorder="1" applyAlignment="1"/>
    <xf numFmtId="0" fontId="1" fillId="5" borderId="15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" xfId="0" applyBorder="1" applyAlignment="1"/>
    <xf numFmtId="0" fontId="1" fillId="5" borderId="20" xfId="0" applyFont="1" applyFill="1" applyBorder="1" applyAlignment="1"/>
    <xf numFmtId="0" fontId="0" fillId="5" borderId="21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4" xfId="0" applyFill="1" applyBorder="1" applyAlignment="1">
      <alignment horizontal="right"/>
    </xf>
    <xf numFmtId="0" fontId="0" fillId="0" borderId="5" xfId="0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" fillId="5" borderId="29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0" borderId="40" xfId="0" applyBorder="1" applyAlignment="1"/>
    <xf numFmtId="0" fontId="0" fillId="0" borderId="45" xfId="0" applyBorder="1" applyAlignment="1"/>
    <xf numFmtId="0" fontId="0" fillId="0" borderId="41" xfId="0" applyBorder="1" applyAlignment="1"/>
    <xf numFmtId="0" fontId="0" fillId="0" borderId="46" xfId="0" applyBorder="1" applyAlignment="1"/>
    <xf numFmtId="0" fontId="1" fillId="5" borderId="27" xfId="0" applyFont="1" applyFill="1" applyBorder="1" applyAlignment="1"/>
    <xf numFmtId="0" fontId="1" fillId="5" borderId="24" xfId="0" applyFont="1" applyFill="1" applyBorder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9"/>
  <sheetViews>
    <sheetView windowProtection="1" tabSelected="1" zoomScale="80" zoomScaleNormal="80" workbookViewId="0">
      <selection activeCell="H15" sqref="H15"/>
    </sheetView>
  </sheetViews>
  <sheetFormatPr defaultRowHeight="15" x14ac:dyDescent="0.25"/>
  <cols>
    <col min="1" max="1" width="2.28515625" customWidth="1"/>
    <col min="2" max="3" width="10.5703125" customWidth="1"/>
    <col min="4" max="4" width="13.140625" customWidth="1"/>
    <col min="5" max="5" width="22.28515625" customWidth="1"/>
    <col min="6" max="6" width="14.7109375" customWidth="1"/>
    <col min="7" max="7" width="18" customWidth="1"/>
    <col min="8" max="8" width="25.85546875" customWidth="1"/>
    <col min="9" max="9" width="12.140625" customWidth="1"/>
    <col min="10" max="10" width="16.85546875" customWidth="1"/>
    <col min="11" max="11" width="15" customWidth="1"/>
    <col min="12" max="12" width="19.5703125" customWidth="1"/>
    <col min="13" max="13" width="20.28515625" customWidth="1"/>
    <col min="14" max="14" width="8" customWidth="1"/>
    <col min="15" max="15" width="22.28515625" customWidth="1"/>
    <col min="16" max="16" width="16.42578125" customWidth="1"/>
  </cols>
  <sheetData>
    <row r="1" spans="2:16" ht="18.75" x14ac:dyDescent="0.3">
      <c r="B1" s="24" t="s">
        <v>88</v>
      </c>
    </row>
    <row r="2" spans="2:16" x14ac:dyDescent="0.25">
      <c r="B2" s="23" t="s">
        <v>89</v>
      </c>
      <c r="F2" s="70">
        <v>2019</v>
      </c>
      <c r="G2" s="70" t="s">
        <v>65</v>
      </c>
      <c r="L2" s="70">
        <v>2019</v>
      </c>
      <c r="M2" s="70" t="s">
        <v>65</v>
      </c>
    </row>
    <row r="3" spans="2:16" x14ac:dyDescent="0.25">
      <c r="B3" t="s">
        <v>42</v>
      </c>
      <c r="F3" s="74"/>
      <c r="G3" s="69"/>
      <c r="H3" t="s">
        <v>24</v>
      </c>
      <c r="L3" s="79">
        <v>2253</v>
      </c>
      <c r="M3" s="103" t="s">
        <v>71</v>
      </c>
    </row>
    <row r="4" spans="2:16" x14ac:dyDescent="0.25">
      <c r="B4" t="s">
        <v>48</v>
      </c>
      <c r="F4" s="77">
        <v>144</v>
      </c>
      <c r="G4" s="103" t="s">
        <v>66</v>
      </c>
      <c r="H4" t="s">
        <v>25</v>
      </c>
      <c r="L4" s="80">
        <v>15.6</v>
      </c>
      <c r="M4" s="103" t="s">
        <v>73</v>
      </c>
    </row>
    <row r="5" spans="2:16" x14ac:dyDescent="0.25">
      <c r="B5" t="s">
        <v>19</v>
      </c>
      <c r="F5" s="77">
        <v>1294</v>
      </c>
      <c r="G5" s="103" t="s">
        <v>67</v>
      </c>
      <c r="H5" s="23" t="s">
        <v>39</v>
      </c>
      <c r="I5" s="23"/>
      <c r="J5" s="23"/>
      <c r="K5" s="23"/>
      <c r="L5" s="81">
        <v>1</v>
      </c>
      <c r="M5" s="103" t="s">
        <v>56</v>
      </c>
    </row>
    <row r="6" spans="2:16" x14ac:dyDescent="0.25">
      <c r="B6" t="s">
        <v>20</v>
      </c>
      <c r="F6" s="76">
        <v>9</v>
      </c>
      <c r="G6" s="103" t="s">
        <v>68</v>
      </c>
      <c r="H6" t="s">
        <v>53</v>
      </c>
      <c r="L6" s="81">
        <v>10</v>
      </c>
      <c r="M6" s="103" t="s">
        <v>74</v>
      </c>
    </row>
    <row r="7" spans="2:16" x14ac:dyDescent="0.25">
      <c r="B7" t="s">
        <v>21</v>
      </c>
      <c r="F7" s="76">
        <v>910</v>
      </c>
      <c r="G7" s="103" t="s">
        <v>69</v>
      </c>
      <c r="H7" t="s">
        <v>44</v>
      </c>
      <c r="L7" s="110">
        <v>5.7</v>
      </c>
      <c r="M7" s="111" t="s">
        <v>86</v>
      </c>
    </row>
    <row r="8" spans="2:16" x14ac:dyDescent="0.25">
      <c r="B8" t="s">
        <v>22</v>
      </c>
      <c r="F8" s="76">
        <v>6.3</v>
      </c>
      <c r="G8" s="103" t="s">
        <v>70</v>
      </c>
      <c r="H8" t="s">
        <v>45</v>
      </c>
      <c r="L8" s="110">
        <v>9.51</v>
      </c>
      <c r="M8" s="111" t="s">
        <v>87</v>
      </c>
    </row>
    <row r="9" spans="2:16" x14ac:dyDescent="0.25">
      <c r="B9" t="s">
        <v>38</v>
      </c>
      <c r="F9" s="76">
        <v>49</v>
      </c>
      <c r="G9" s="103" t="s">
        <v>71</v>
      </c>
    </row>
    <row r="10" spans="2:16" x14ac:dyDescent="0.25">
      <c r="B10" t="s">
        <v>23</v>
      </c>
      <c r="F10" s="75">
        <v>0.34</v>
      </c>
      <c r="G10" s="103" t="s">
        <v>72</v>
      </c>
    </row>
    <row r="11" spans="2:16" ht="15.75" thickBot="1" x14ac:dyDescent="0.3"/>
    <row r="12" spans="2:16" ht="15.75" thickBot="1" x14ac:dyDescent="0.3">
      <c r="C12" s="63" t="s">
        <v>51</v>
      </c>
      <c r="D12" s="64"/>
      <c r="E12" s="64"/>
      <c r="F12" s="64"/>
      <c r="G12" s="64"/>
      <c r="H12" s="64"/>
      <c r="I12" s="64"/>
      <c r="J12" s="64"/>
      <c r="K12" s="64"/>
      <c r="L12" s="65"/>
      <c r="M12" s="70" t="s">
        <v>65</v>
      </c>
      <c r="N12" s="78"/>
      <c r="O12" s="78"/>
      <c r="P12" s="78"/>
    </row>
    <row r="13" spans="2:16" s="4" customFormat="1" x14ac:dyDescent="0.25">
      <c r="C13" s="131" t="s">
        <v>27</v>
      </c>
      <c r="D13" s="132"/>
      <c r="E13" s="58" t="s">
        <v>28</v>
      </c>
      <c r="F13" s="59" t="s">
        <v>29</v>
      </c>
      <c r="G13" s="59" t="s">
        <v>30</v>
      </c>
      <c r="H13" s="59" t="s">
        <v>31</v>
      </c>
      <c r="I13" s="59" t="s">
        <v>32</v>
      </c>
      <c r="J13" s="60" t="s">
        <v>33</v>
      </c>
      <c r="K13" s="61" t="s">
        <v>52</v>
      </c>
      <c r="L13" s="62" t="s">
        <v>16</v>
      </c>
    </row>
    <row r="14" spans="2:16" x14ac:dyDescent="0.25">
      <c r="C14" s="133" t="s">
        <v>26</v>
      </c>
      <c r="D14" s="134"/>
      <c r="E14" s="49">
        <v>400</v>
      </c>
      <c r="F14" s="40">
        <v>0</v>
      </c>
      <c r="G14" s="40">
        <v>30</v>
      </c>
      <c r="H14" s="86" t="s">
        <v>91</v>
      </c>
      <c r="I14" s="40">
        <v>0</v>
      </c>
      <c r="J14" s="41">
        <v>250</v>
      </c>
      <c r="K14" s="42"/>
      <c r="L14" s="87">
        <f>SUM(E14:J14)</f>
        <v>680</v>
      </c>
      <c r="M14" s="105" t="s">
        <v>75</v>
      </c>
    </row>
    <row r="15" spans="2:16" x14ac:dyDescent="0.25">
      <c r="C15" s="133" t="s">
        <v>13</v>
      </c>
      <c r="D15" s="134"/>
      <c r="E15" s="49">
        <v>0</v>
      </c>
      <c r="F15" s="40">
        <v>0</v>
      </c>
      <c r="G15" s="40">
        <v>0</v>
      </c>
      <c r="H15" s="86" t="s">
        <v>90</v>
      </c>
      <c r="I15" s="40">
        <v>0</v>
      </c>
      <c r="J15" s="41">
        <v>0</v>
      </c>
      <c r="K15" s="42"/>
      <c r="L15" s="87">
        <f>SUM(E15:J15)</f>
        <v>0</v>
      </c>
      <c r="M15" s="105" t="s">
        <v>76</v>
      </c>
    </row>
    <row r="16" spans="2:16" ht="15.75" thickBot="1" x14ac:dyDescent="0.3">
      <c r="C16" s="135" t="s">
        <v>37</v>
      </c>
      <c r="D16" s="136"/>
      <c r="E16" s="50">
        <v>40</v>
      </c>
      <c r="F16" s="43">
        <v>0</v>
      </c>
      <c r="G16" s="43">
        <v>0</v>
      </c>
      <c r="H16" s="43">
        <v>0</v>
      </c>
      <c r="I16" s="43">
        <v>0</v>
      </c>
      <c r="J16" s="44">
        <v>0</v>
      </c>
      <c r="K16" s="45"/>
      <c r="L16" s="88">
        <f t="shared" ref="L16" si="0">SUM(E16:K16)</f>
        <v>40</v>
      </c>
      <c r="M16" s="105" t="s">
        <v>77</v>
      </c>
    </row>
    <row r="17" spans="2:18" s="23" customFormat="1" ht="15.75" thickBot="1" x14ac:dyDescent="0.3">
      <c r="C17" s="137" t="s">
        <v>36</v>
      </c>
      <c r="D17" s="138"/>
      <c r="E17" s="51">
        <f>SUM(E14:E16)</f>
        <v>440</v>
      </c>
      <c r="F17" s="46">
        <f t="shared" ref="F17" si="1">SUM(F14:F16)</f>
        <v>0</v>
      </c>
      <c r="G17" s="46">
        <f t="shared" ref="G17" si="2">SUM(G14:G16)</f>
        <v>30</v>
      </c>
      <c r="H17" s="46">
        <f t="shared" ref="H17" si="3">SUM(H14:H16)</f>
        <v>0</v>
      </c>
      <c r="I17" s="46">
        <f t="shared" ref="I17" si="4">SUM(I14:I16)</f>
        <v>0</v>
      </c>
      <c r="J17" s="47">
        <f t="shared" ref="J17" si="5">SUM(J14:J16)</f>
        <v>250</v>
      </c>
      <c r="K17" s="48">
        <f t="shared" ref="K17" si="6">SUM(K14:K16)</f>
        <v>0</v>
      </c>
      <c r="L17" s="89">
        <f>SUM(E17:K17)</f>
        <v>720</v>
      </c>
      <c r="M17" s="104" t="s">
        <v>78</v>
      </c>
    </row>
    <row r="18" spans="2:18" s="36" customFormat="1" ht="7.5" customHeight="1" thickBot="1" x14ac:dyDescent="0.3">
      <c r="C18" s="37"/>
      <c r="D18" s="53"/>
      <c r="E18" s="52"/>
      <c r="F18" s="38"/>
      <c r="G18" s="38"/>
      <c r="H18" s="38"/>
      <c r="I18" s="38"/>
      <c r="J18" s="39"/>
      <c r="K18" s="39"/>
      <c r="L18" s="90"/>
      <c r="M18" s="106"/>
    </row>
    <row r="19" spans="2:18" s="4" customFormat="1" x14ac:dyDescent="0.25">
      <c r="C19" s="116" t="s">
        <v>47</v>
      </c>
      <c r="D19" s="117"/>
      <c r="E19" s="59" t="s">
        <v>28</v>
      </c>
      <c r="F19" s="59" t="s">
        <v>29</v>
      </c>
      <c r="G19" s="59" t="s">
        <v>30</v>
      </c>
      <c r="H19" s="59" t="s">
        <v>31</v>
      </c>
      <c r="I19" s="59" t="s">
        <v>32</v>
      </c>
      <c r="J19" s="59" t="s">
        <v>33</v>
      </c>
      <c r="K19" s="59" t="s">
        <v>34</v>
      </c>
      <c r="L19" s="60" t="s">
        <v>16</v>
      </c>
      <c r="M19" s="107"/>
    </row>
    <row r="20" spans="2:18" x14ac:dyDescent="0.25">
      <c r="C20" s="118" t="s">
        <v>26</v>
      </c>
      <c r="D20" s="119"/>
      <c r="E20" s="54">
        <v>28000</v>
      </c>
      <c r="F20" s="54">
        <v>0</v>
      </c>
      <c r="G20" s="54">
        <v>9000</v>
      </c>
      <c r="H20" s="55">
        <v>22700</v>
      </c>
      <c r="I20" s="55">
        <v>0</v>
      </c>
      <c r="J20" s="55">
        <v>14375</v>
      </c>
      <c r="K20" s="55">
        <v>5500</v>
      </c>
      <c r="L20" s="91">
        <f t="shared" ref="L20:L22" si="7">SUM(E20:K20)</f>
        <v>79575</v>
      </c>
      <c r="M20" s="105" t="s">
        <v>79</v>
      </c>
      <c r="O20" s="36"/>
    </row>
    <row r="21" spans="2:18" x14ac:dyDescent="0.25">
      <c r="C21" s="118" t="s">
        <v>13</v>
      </c>
      <c r="D21" s="119"/>
      <c r="E21" s="54">
        <v>0</v>
      </c>
      <c r="F21" s="54">
        <v>0</v>
      </c>
      <c r="G21" s="54">
        <v>0</v>
      </c>
      <c r="H21" s="55">
        <v>4500</v>
      </c>
      <c r="I21" s="55"/>
      <c r="J21" s="55">
        <v>0</v>
      </c>
      <c r="K21" s="55">
        <v>5500</v>
      </c>
      <c r="L21" s="91">
        <f t="shared" si="7"/>
        <v>10000</v>
      </c>
      <c r="M21" s="105" t="s">
        <v>80</v>
      </c>
      <c r="O21" s="36"/>
    </row>
    <row r="22" spans="2:18" x14ac:dyDescent="0.25">
      <c r="C22" s="118" t="s">
        <v>37</v>
      </c>
      <c r="D22" s="119"/>
      <c r="E22" s="54">
        <v>2800</v>
      </c>
      <c r="F22" s="54"/>
      <c r="G22" s="54"/>
      <c r="H22" s="55"/>
      <c r="I22" s="55"/>
      <c r="J22" s="55"/>
      <c r="K22" s="55"/>
      <c r="L22" s="91">
        <f t="shared" si="7"/>
        <v>2800</v>
      </c>
      <c r="M22" s="105" t="s">
        <v>81</v>
      </c>
    </row>
    <row r="23" spans="2:18" ht="15.75" thickBot="1" x14ac:dyDescent="0.3">
      <c r="C23" s="120" t="s">
        <v>35</v>
      </c>
      <c r="D23" s="121"/>
      <c r="E23" s="73">
        <f t="shared" ref="E23:L23" si="8">SUM(E20:E22)</f>
        <v>30800</v>
      </c>
      <c r="F23" s="73">
        <f t="shared" si="8"/>
        <v>0</v>
      </c>
      <c r="G23" s="73">
        <f t="shared" si="8"/>
        <v>9000</v>
      </c>
      <c r="H23" s="73">
        <f t="shared" si="8"/>
        <v>27200</v>
      </c>
      <c r="I23" s="73">
        <f t="shared" si="8"/>
        <v>0</v>
      </c>
      <c r="J23" s="73">
        <f t="shared" si="8"/>
        <v>14375</v>
      </c>
      <c r="K23" s="73">
        <f t="shared" si="8"/>
        <v>11000</v>
      </c>
      <c r="L23" s="92">
        <f t="shared" si="8"/>
        <v>92375</v>
      </c>
      <c r="M23" s="104" t="s">
        <v>92</v>
      </c>
      <c r="O23" s="36"/>
    </row>
    <row r="25" spans="2:18" x14ac:dyDescent="0.25">
      <c r="B25" s="56" t="s">
        <v>82</v>
      </c>
      <c r="C25" s="57"/>
      <c r="D25" s="57"/>
      <c r="E25" s="57"/>
      <c r="F25" s="57"/>
    </row>
    <row r="26" spans="2:18" x14ac:dyDescent="0.25">
      <c r="B26" s="7" t="s">
        <v>0</v>
      </c>
      <c r="C26" s="8"/>
      <c r="D26" s="8"/>
      <c r="E26" s="9"/>
      <c r="G26" s="7" t="s">
        <v>1</v>
      </c>
      <c r="H26" s="8"/>
      <c r="I26" s="8"/>
      <c r="J26" s="10"/>
      <c r="L26" s="7" t="s">
        <v>14</v>
      </c>
      <c r="M26" s="8"/>
      <c r="N26" s="8"/>
      <c r="O26" s="10"/>
    </row>
    <row r="27" spans="2:18" s="4" customFormat="1" ht="43.5" customHeight="1" x14ac:dyDescent="0.25">
      <c r="B27" s="5"/>
      <c r="C27" s="5" t="s">
        <v>10</v>
      </c>
      <c r="D27" s="5" t="s">
        <v>11</v>
      </c>
      <c r="E27" s="5" t="s">
        <v>17</v>
      </c>
      <c r="G27" s="5"/>
      <c r="H27" s="5" t="s">
        <v>10</v>
      </c>
      <c r="I27" s="5" t="s">
        <v>11</v>
      </c>
      <c r="J27" s="5" t="s">
        <v>17</v>
      </c>
      <c r="K27" s="25"/>
      <c r="L27" s="5"/>
      <c r="M27" s="5" t="s">
        <v>10</v>
      </c>
      <c r="N27" s="5" t="s">
        <v>11</v>
      </c>
      <c r="O27" s="5" t="s">
        <v>17</v>
      </c>
      <c r="P27" s="25"/>
      <c r="Q27" s="25"/>
      <c r="R27" s="25"/>
    </row>
    <row r="28" spans="2:18" x14ac:dyDescent="0.25">
      <c r="B28" s="3" t="s">
        <v>2</v>
      </c>
      <c r="C28" s="3">
        <v>257</v>
      </c>
      <c r="D28" s="3">
        <v>636</v>
      </c>
      <c r="E28" s="6">
        <f t="shared" ref="E28:E37" si="9">D28/C28</f>
        <v>2.4747081712062258</v>
      </c>
      <c r="G28" s="3" t="s">
        <v>2</v>
      </c>
      <c r="H28" s="3">
        <v>137</v>
      </c>
      <c r="I28" s="3">
        <v>324</v>
      </c>
      <c r="J28" s="6">
        <f t="shared" ref="J28:J37" si="10">I28/H28</f>
        <v>2.3649635036496353</v>
      </c>
      <c r="K28" s="26"/>
      <c r="L28" s="3" t="s">
        <v>2</v>
      </c>
      <c r="M28" s="3">
        <v>1</v>
      </c>
      <c r="N28" s="3">
        <v>2.2000000000000002</v>
      </c>
      <c r="O28" s="82">
        <f t="shared" ref="O28:O35" si="11">N28/M28</f>
        <v>2.2000000000000002</v>
      </c>
      <c r="P28" s="26"/>
      <c r="Q28" s="26"/>
      <c r="R28" s="26"/>
    </row>
    <row r="29" spans="2:18" x14ac:dyDescent="0.25">
      <c r="B29" s="3" t="s">
        <v>3</v>
      </c>
      <c r="C29" s="3">
        <v>21</v>
      </c>
      <c r="D29" s="3">
        <v>55.8</v>
      </c>
      <c r="E29" s="6">
        <f t="shared" si="9"/>
        <v>2.657142857142857</v>
      </c>
      <c r="G29" s="3" t="s">
        <v>3</v>
      </c>
      <c r="H29" s="3">
        <v>48</v>
      </c>
      <c r="I29" s="3">
        <v>118</v>
      </c>
      <c r="J29" s="6">
        <f t="shared" si="10"/>
        <v>2.4583333333333335</v>
      </c>
      <c r="K29" s="28"/>
      <c r="L29" s="3" t="s">
        <v>3</v>
      </c>
      <c r="M29" s="3">
        <v>0</v>
      </c>
      <c r="N29" s="3">
        <v>0</v>
      </c>
      <c r="O29" s="82" t="e">
        <f t="shared" si="11"/>
        <v>#DIV/0!</v>
      </c>
      <c r="P29" s="28"/>
      <c r="Q29" s="28"/>
      <c r="R29" s="28"/>
    </row>
    <row r="30" spans="2:18" x14ac:dyDescent="0.25">
      <c r="B30" s="3" t="s">
        <v>4</v>
      </c>
      <c r="C30" s="3">
        <v>14</v>
      </c>
      <c r="D30" s="3">
        <v>38.799999999999997</v>
      </c>
      <c r="E30" s="6">
        <f t="shared" si="9"/>
        <v>2.7714285714285714</v>
      </c>
      <c r="G30" s="3" t="s">
        <v>4</v>
      </c>
      <c r="H30" s="3">
        <v>9</v>
      </c>
      <c r="I30" s="3">
        <v>19.3</v>
      </c>
      <c r="J30" s="6">
        <f t="shared" si="10"/>
        <v>2.1444444444444444</v>
      </c>
      <c r="K30" s="28"/>
      <c r="L30" s="3" t="s">
        <v>4</v>
      </c>
      <c r="M30" s="3">
        <v>2</v>
      </c>
      <c r="N30" s="3">
        <v>3.2</v>
      </c>
      <c r="O30" s="82">
        <f t="shared" si="11"/>
        <v>1.6</v>
      </c>
      <c r="P30" s="28"/>
      <c r="Q30" s="28"/>
      <c r="R30" s="28"/>
    </row>
    <row r="31" spans="2:18" x14ac:dyDescent="0.25">
      <c r="B31" s="3" t="s">
        <v>5</v>
      </c>
      <c r="C31" s="3">
        <v>1</v>
      </c>
      <c r="D31" s="3">
        <v>4.2</v>
      </c>
      <c r="E31" s="6">
        <f t="shared" si="9"/>
        <v>4.2</v>
      </c>
      <c r="G31" s="3" t="s">
        <v>5</v>
      </c>
      <c r="H31" s="3">
        <v>19</v>
      </c>
      <c r="I31" s="3">
        <v>37.1</v>
      </c>
      <c r="J31" s="6">
        <f t="shared" si="10"/>
        <v>1.9526315789473685</v>
      </c>
      <c r="K31" s="28"/>
      <c r="L31" s="3" t="s">
        <v>5</v>
      </c>
      <c r="M31" s="40">
        <v>0</v>
      </c>
      <c r="N31" s="40">
        <v>0</v>
      </c>
      <c r="O31" s="82" t="e">
        <f t="shared" si="11"/>
        <v>#DIV/0!</v>
      </c>
      <c r="P31" s="28"/>
      <c r="Q31" s="28"/>
      <c r="R31" s="28"/>
    </row>
    <row r="32" spans="2:18" x14ac:dyDescent="0.25">
      <c r="B32" s="3" t="s">
        <v>6</v>
      </c>
      <c r="C32" s="3">
        <v>20</v>
      </c>
      <c r="D32" s="3">
        <v>10.1</v>
      </c>
      <c r="E32" s="6">
        <f t="shared" si="9"/>
        <v>0.505</v>
      </c>
      <c r="G32" s="3" t="s">
        <v>6</v>
      </c>
      <c r="H32" s="3">
        <v>43</v>
      </c>
      <c r="I32" s="3">
        <v>29.6</v>
      </c>
      <c r="J32" s="6">
        <f t="shared" si="10"/>
        <v>0.68837209302325586</v>
      </c>
      <c r="K32" s="28"/>
      <c r="L32" s="3" t="s">
        <v>6</v>
      </c>
      <c r="M32" s="40">
        <v>0</v>
      </c>
      <c r="N32" s="40">
        <v>0</v>
      </c>
      <c r="O32" s="82" t="e">
        <f t="shared" si="11"/>
        <v>#DIV/0!</v>
      </c>
      <c r="P32" s="28"/>
      <c r="Q32" s="28"/>
      <c r="R32" s="28"/>
    </row>
    <row r="33" spans="2:18" x14ac:dyDescent="0.25">
      <c r="B33" s="3" t="s">
        <v>7</v>
      </c>
      <c r="C33" s="3">
        <v>10</v>
      </c>
      <c r="D33" s="3">
        <v>4.7</v>
      </c>
      <c r="E33" s="6">
        <f t="shared" si="9"/>
        <v>0.47000000000000003</v>
      </c>
      <c r="G33" s="3" t="s">
        <v>7</v>
      </c>
      <c r="H33" s="3">
        <v>12</v>
      </c>
      <c r="I33" s="3">
        <v>3.5</v>
      </c>
      <c r="J33" s="6">
        <f t="shared" si="10"/>
        <v>0.29166666666666669</v>
      </c>
      <c r="K33" s="28"/>
      <c r="L33" s="3" t="s">
        <v>7</v>
      </c>
      <c r="M33" s="40">
        <v>0</v>
      </c>
      <c r="N33" s="40">
        <v>0</v>
      </c>
      <c r="O33" s="82" t="e">
        <f t="shared" si="11"/>
        <v>#DIV/0!</v>
      </c>
      <c r="P33" s="28"/>
      <c r="Q33" s="28"/>
      <c r="R33" s="28"/>
    </row>
    <row r="34" spans="2:18" x14ac:dyDescent="0.25">
      <c r="B34" s="3" t="s">
        <v>8</v>
      </c>
      <c r="C34" s="3">
        <v>148</v>
      </c>
      <c r="D34" s="3">
        <v>36</v>
      </c>
      <c r="E34" s="6">
        <f t="shared" si="9"/>
        <v>0.24324324324324326</v>
      </c>
      <c r="G34" s="3" t="s">
        <v>8</v>
      </c>
      <c r="H34" s="3">
        <v>62</v>
      </c>
      <c r="I34" s="3">
        <v>15.5</v>
      </c>
      <c r="J34" s="6">
        <f t="shared" si="10"/>
        <v>0.25</v>
      </c>
      <c r="K34" s="28"/>
      <c r="L34" s="3" t="s">
        <v>8</v>
      </c>
      <c r="M34" s="40">
        <v>0</v>
      </c>
      <c r="N34" s="40">
        <v>0</v>
      </c>
      <c r="O34" s="82" t="e">
        <f t="shared" si="11"/>
        <v>#DIV/0!</v>
      </c>
      <c r="P34" s="28"/>
      <c r="Q34" s="28"/>
      <c r="R34" s="28"/>
    </row>
    <row r="35" spans="2:18" x14ac:dyDescent="0.25">
      <c r="B35" s="3" t="s">
        <v>12</v>
      </c>
      <c r="C35" s="3">
        <v>0</v>
      </c>
      <c r="D35" s="3">
        <v>0</v>
      </c>
      <c r="E35" s="85" t="e">
        <f t="shared" si="9"/>
        <v>#DIV/0!</v>
      </c>
      <c r="G35" s="3" t="s">
        <v>12</v>
      </c>
      <c r="H35" s="3">
        <v>0</v>
      </c>
      <c r="I35" s="3">
        <v>0</v>
      </c>
      <c r="J35" s="85" t="e">
        <f t="shared" si="10"/>
        <v>#DIV/0!</v>
      </c>
      <c r="K35" s="28"/>
      <c r="L35" s="3" t="s">
        <v>12</v>
      </c>
      <c r="M35" s="71">
        <v>0</v>
      </c>
      <c r="N35" s="72">
        <v>0</v>
      </c>
      <c r="O35" s="82" t="e">
        <f t="shared" si="11"/>
        <v>#DIV/0!</v>
      </c>
      <c r="P35" s="28"/>
      <c r="Q35" s="28"/>
      <c r="R35" s="28"/>
    </row>
    <row r="36" spans="2:18" x14ac:dyDescent="0.25">
      <c r="B36" s="3" t="s">
        <v>54</v>
      </c>
      <c r="C36" s="3">
        <v>0</v>
      </c>
      <c r="D36" s="3">
        <v>0</v>
      </c>
      <c r="E36" s="85" t="e">
        <f t="shared" si="9"/>
        <v>#DIV/0!</v>
      </c>
      <c r="G36" s="3" t="s">
        <v>54</v>
      </c>
      <c r="H36" s="3">
        <v>0</v>
      </c>
      <c r="I36" s="3">
        <v>0</v>
      </c>
      <c r="J36" s="85" t="e">
        <f t="shared" si="10"/>
        <v>#DIV/0!</v>
      </c>
      <c r="K36" s="28"/>
      <c r="L36" s="3" t="s">
        <v>54</v>
      </c>
      <c r="M36" s="40">
        <v>0</v>
      </c>
      <c r="N36" s="29">
        <v>0</v>
      </c>
      <c r="O36" s="82" t="e">
        <f t="shared" ref="O36" si="12">N36/M36</f>
        <v>#DIV/0!</v>
      </c>
      <c r="P36" s="28"/>
      <c r="Q36" s="28"/>
      <c r="R36" s="28"/>
    </row>
    <row r="37" spans="2:18" x14ac:dyDescent="0.25">
      <c r="B37" s="3" t="s">
        <v>9</v>
      </c>
      <c r="C37" s="3">
        <v>6</v>
      </c>
      <c r="D37" s="3">
        <v>6.9</v>
      </c>
      <c r="E37" s="6">
        <f t="shared" si="9"/>
        <v>1.1500000000000001</v>
      </c>
      <c r="G37" s="3" t="s">
        <v>9</v>
      </c>
      <c r="H37" s="3">
        <v>9</v>
      </c>
      <c r="I37" s="3">
        <v>24.4</v>
      </c>
      <c r="J37" s="6">
        <f t="shared" si="10"/>
        <v>2.7111111111111108</v>
      </c>
      <c r="K37" s="28"/>
      <c r="L37" s="3" t="s">
        <v>9</v>
      </c>
      <c r="M37" s="40">
        <v>10</v>
      </c>
      <c r="N37" s="29">
        <v>0.2</v>
      </c>
      <c r="O37" s="82">
        <f t="shared" ref="O37" si="13">N37/M37</f>
        <v>0.02</v>
      </c>
      <c r="P37" s="28"/>
      <c r="Q37" s="28"/>
      <c r="R37" s="28"/>
    </row>
    <row r="38" spans="2:18" x14ac:dyDescent="0.25">
      <c r="E38" s="2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x14ac:dyDescent="0.25">
      <c r="P39" s="70" t="s">
        <v>46</v>
      </c>
    </row>
    <row r="40" spans="2:18" s="1" customFormat="1" ht="21.75" customHeight="1" x14ac:dyDescent="0.25">
      <c r="B40" s="128" t="s">
        <v>43</v>
      </c>
      <c r="C40" s="129"/>
      <c r="D40" s="30"/>
      <c r="E40" s="32" t="s">
        <v>2</v>
      </c>
      <c r="F40" s="33" t="s">
        <v>3</v>
      </c>
      <c r="G40" s="33" t="s">
        <v>4</v>
      </c>
      <c r="H40" s="33" t="s">
        <v>5</v>
      </c>
      <c r="I40" s="33" t="s">
        <v>6</v>
      </c>
      <c r="J40" s="33" t="s">
        <v>7</v>
      </c>
      <c r="K40" s="33" t="s">
        <v>8</v>
      </c>
      <c r="L40" s="33" t="s">
        <v>12</v>
      </c>
      <c r="M40" s="34" t="s">
        <v>9</v>
      </c>
      <c r="N40" s="84" t="s">
        <v>54</v>
      </c>
      <c r="O40" s="67" t="s">
        <v>16</v>
      </c>
      <c r="P40" s="70" t="s">
        <v>65</v>
      </c>
      <c r="Q40" s="31"/>
      <c r="R40" s="31"/>
    </row>
    <row r="41" spans="2:18" x14ac:dyDescent="0.25">
      <c r="B41" s="130" t="s">
        <v>26</v>
      </c>
      <c r="C41" s="125"/>
      <c r="D41" s="11" t="s">
        <v>10</v>
      </c>
      <c r="E41" s="12">
        <f>C28</f>
        <v>257</v>
      </c>
      <c r="F41" s="12">
        <f>C29</f>
        <v>21</v>
      </c>
      <c r="G41" s="12">
        <f>C30</f>
        <v>14</v>
      </c>
      <c r="H41" s="13">
        <f>C31</f>
        <v>1</v>
      </c>
      <c r="I41" s="13">
        <f>C32</f>
        <v>20</v>
      </c>
      <c r="J41" s="13">
        <f>C33</f>
        <v>10</v>
      </c>
      <c r="K41" s="13">
        <f>C34</f>
        <v>148</v>
      </c>
      <c r="L41" s="13">
        <f>C35</f>
        <v>0</v>
      </c>
      <c r="M41" s="93">
        <f>C37</f>
        <v>6</v>
      </c>
      <c r="N41" s="99">
        <f>C36</f>
        <v>0</v>
      </c>
      <c r="O41" s="68">
        <f>SUM(E41:N41)</f>
        <v>477</v>
      </c>
      <c r="P41" s="108" t="s">
        <v>57</v>
      </c>
      <c r="Q41" s="28"/>
      <c r="R41" s="28"/>
    </row>
    <row r="42" spans="2:18" x14ac:dyDescent="0.25">
      <c r="B42" s="122"/>
      <c r="C42" s="123"/>
      <c r="D42" s="14" t="s">
        <v>11</v>
      </c>
      <c r="E42" s="12">
        <f>D28</f>
        <v>636</v>
      </c>
      <c r="F42" s="16">
        <f>D29</f>
        <v>55.8</v>
      </c>
      <c r="G42" s="16">
        <f>D30</f>
        <v>38.799999999999997</v>
      </c>
      <c r="H42" s="16">
        <f>D31</f>
        <v>4.2</v>
      </c>
      <c r="I42" s="16">
        <f>D32</f>
        <v>10.1</v>
      </c>
      <c r="J42" s="16">
        <f>D33</f>
        <v>4.7</v>
      </c>
      <c r="K42" s="16">
        <f>D34</f>
        <v>36</v>
      </c>
      <c r="L42" s="16">
        <f>D35</f>
        <v>0</v>
      </c>
      <c r="M42" s="94">
        <f>D37</f>
        <v>6.9</v>
      </c>
      <c r="N42" s="98">
        <f>D36</f>
        <v>0</v>
      </c>
      <c r="O42" s="101">
        <f t="shared" ref="O42:O48" si="14">SUM(E42:N42)</f>
        <v>792.5</v>
      </c>
      <c r="P42" s="109" t="s">
        <v>58</v>
      </c>
      <c r="Q42" s="28"/>
      <c r="R42" s="28"/>
    </row>
    <row r="43" spans="2:18" x14ac:dyDescent="0.25">
      <c r="B43" s="130" t="s">
        <v>13</v>
      </c>
      <c r="C43" s="125"/>
      <c r="D43" s="11" t="s">
        <v>10</v>
      </c>
      <c r="E43" s="12">
        <f>H28</f>
        <v>137</v>
      </c>
      <c r="F43" s="13">
        <f>H29</f>
        <v>48</v>
      </c>
      <c r="G43" s="13">
        <f>H30</f>
        <v>9</v>
      </c>
      <c r="H43" s="13">
        <f>H31</f>
        <v>19</v>
      </c>
      <c r="I43" s="13">
        <f>H32</f>
        <v>43</v>
      </c>
      <c r="J43" s="13">
        <f>H33</f>
        <v>12</v>
      </c>
      <c r="K43" s="13">
        <f>H34</f>
        <v>62</v>
      </c>
      <c r="L43" s="13">
        <f>H35</f>
        <v>0</v>
      </c>
      <c r="M43" s="93">
        <f>H37</f>
        <v>9</v>
      </c>
      <c r="N43" s="99">
        <f>H36</f>
        <v>0</v>
      </c>
      <c r="O43" s="68">
        <f t="shared" si="14"/>
        <v>339</v>
      </c>
      <c r="P43" s="109" t="s">
        <v>59</v>
      </c>
      <c r="Q43" s="28"/>
      <c r="R43" s="28"/>
    </row>
    <row r="44" spans="2:18" x14ac:dyDescent="0.25">
      <c r="B44" s="122"/>
      <c r="C44" s="123"/>
      <c r="D44" s="14" t="s">
        <v>11</v>
      </c>
      <c r="E44" s="15">
        <f>I28</f>
        <v>324</v>
      </c>
      <c r="F44" s="16">
        <f>I29</f>
        <v>118</v>
      </c>
      <c r="G44" s="16">
        <f>I30</f>
        <v>19.3</v>
      </c>
      <c r="H44" s="16">
        <f>I31</f>
        <v>37.1</v>
      </c>
      <c r="I44" s="16">
        <f>I32</f>
        <v>29.6</v>
      </c>
      <c r="J44" s="16">
        <f>I33</f>
        <v>3.5</v>
      </c>
      <c r="K44" s="16">
        <f>I34</f>
        <v>15.5</v>
      </c>
      <c r="L44" s="16">
        <f>I35</f>
        <v>0</v>
      </c>
      <c r="M44" s="94">
        <v>24.4</v>
      </c>
      <c r="N44" s="98">
        <f>I36</f>
        <v>0</v>
      </c>
      <c r="O44" s="101">
        <f t="shared" si="14"/>
        <v>571.4</v>
      </c>
      <c r="P44" s="109" t="s">
        <v>60</v>
      </c>
      <c r="Q44" s="28"/>
      <c r="R44" s="28"/>
    </row>
    <row r="45" spans="2:18" x14ac:dyDescent="0.25">
      <c r="B45" s="130" t="s">
        <v>15</v>
      </c>
      <c r="C45" s="125"/>
      <c r="D45" s="11" t="s">
        <v>10</v>
      </c>
      <c r="E45" s="12">
        <v>1</v>
      </c>
      <c r="F45" s="12">
        <v>0</v>
      </c>
      <c r="G45" s="13">
        <f>M30</f>
        <v>2</v>
      </c>
      <c r="H45" s="13">
        <f>M31</f>
        <v>0</v>
      </c>
      <c r="I45" s="13">
        <f>M32</f>
        <v>0</v>
      </c>
      <c r="J45" s="13">
        <f>M33</f>
        <v>0</v>
      </c>
      <c r="K45" s="13">
        <f>M34</f>
        <v>0</v>
      </c>
      <c r="L45" s="13">
        <f>M35</f>
        <v>0</v>
      </c>
      <c r="M45" s="93">
        <f>M37</f>
        <v>10</v>
      </c>
      <c r="N45" s="99">
        <f>M36</f>
        <v>0</v>
      </c>
      <c r="O45" s="68">
        <f t="shared" si="14"/>
        <v>13</v>
      </c>
      <c r="P45" s="109" t="s">
        <v>61</v>
      </c>
      <c r="Q45" s="28"/>
      <c r="R45" s="28"/>
    </row>
    <row r="46" spans="2:18" x14ac:dyDescent="0.25">
      <c r="B46" s="122"/>
      <c r="C46" s="123"/>
      <c r="D46" s="14" t="s">
        <v>11</v>
      </c>
      <c r="E46" s="15">
        <f>N28</f>
        <v>2.2000000000000002</v>
      </c>
      <c r="F46" s="16">
        <f>N29</f>
        <v>0</v>
      </c>
      <c r="G46" s="16">
        <f>N30</f>
        <v>3.2</v>
      </c>
      <c r="H46" s="16">
        <f>N31</f>
        <v>0</v>
      </c>
      <c r="I46" s="16">
        <f>N32</f>
        <v>0</v>
      </c>
      <c r="J46" s="16">
        <f>N33</f>
        <v>0</v>
      </c>
      <c r="K46" s="16">
        <f>N34</f>
        <v>0</v>
      </c>
      <c r="L46" s="16">
        <f>N35</f>
        <v>0</v>
      </c>
      <c r="M46" s="94">
        <f>N37</f>
        <v>0.2</v>
      </c>
      <c r="N46" s="98">
        <f>N36</f>
        <v>0</v>
      </c>
      <c r="O46" s="101">
        <f t="shared" si="14"/>
        <v>5.6000000000000005</v>
      </c>
      <c r="P46" s="109" t="s">
        <v>62</v>
      </c>
      <c r="Q46" s="28"/>
      <c r="R46" s="28"/>
    </row>
    <row r="47" spans="2:18" x14ac:dyDescent="0.25">
      <c r="B47" s="124" t="s">
        <v>18</v>
      </c>
      <c r="C47" s="125"/>
      <c r="D47" s="17" t="s">
        <v>10</v>
      </c>
      <c r="E47" s="18">
        <f>E41+E43+E45</f>
        <v>395</v>
      </c>
      <c r="F47" s="19">
        <f t="shared" ref="F47:N47" si="15">F41+F43+F45</f>
        <v>69</v>
      </c>
      <c r="G47" s="19">
        <f t="shared" si="15"/>
        <v>25</v>
      </c>
      <c r="H47" s="19">
        <f t="shared" si="15"/>
        <v>20</v>
      </c>
      <c r="I47" s="19">
        <f t="shared" si="15"/>
        <v>63</v>
      </c>
      <c r="J47" s="19">
        <f t="shared" si="15"/>
        <v>22</v>
      </c>
      <c r="K47" s="19">
        <f t="shared" si="15"/>
        <v>210</v>
      </c>
      <c r="L47" s="19">
        <f t="shared" si="15"/>
        <v>0</v>
      </c>
      <c r="M47" s="95">
        <f t="shared" si="15"/>
        <v>25</v>
      </c>
      <c r="N47" s="100">
        <f t="shared" si="15"/>
        <v>0</v>
      </c>
      <c r="O47" s="66">
        <f t="shared" si="14"/>
        <v>829</v>
      </c>
      <c r="P47" s="109" t="s">
        <v>63</v>
      </c>
      <c r="Q47" s="28"/>
      <c r="R47" s="28"/>
    </row>
    <row r="48" spans="2:18" x14ac:dyDescent="0.25">
      <c r="B48" s="126"/>
      <c r="C48" s="127"/>
      <c r="D48" s="20" t="s">
        <v>11</v>
      </c>
      <c r="E48" s="21">
        <f>E42+E44+E46</f>
        <v>962.2</v>
      </c>
      <c r="F48" s="22">
        <f t="shared" ref="F48:N48" si="16">F42+F44+F46</f>
        <v>173.8</v>
      </c>
      <c r="G48" s="22">
        <f t="shared" si="16"/>
        <v>61.3</v>
      </c>
      <c r="H48" s="22">
        <f t="shared" si="16"/>
        <v>41.300000000000004</v>
      </c>
      <c r="I48" s="22">
        <f t="shared" si="16"/>
        <v>39.700000000000003</v>
      </c>
      <c r="J48" s="22">
        <f t="shared" si="16"/>
        <v>8.1999999999999993</v>
      </c>
      <c r="K48" s="22">
        <f t="shared" si="16"/>
        <v>51.5</v>
      </c>
      <c r="L48" s="22">
        <f t="shared" si="16"/>
        <v>0</v>
      </c>
      <c r="M48" s="96">
        <f t="shared" si="16"/>
        <v>31.499999999999996</v>
      </c>
      <c r="N48" s="97">
        <f t="shared" si="16"/>
        <v>0</v>
      </c>
      <c r="O48" s="102">
        <f t="shared" si="14"/>
        <v>1369.5</v>
      </c>
      <c r="P48" s="109" t="s">
        <v>64</v>
      </c>
      <c r="Q48" s="28"/>
      <c r="R48" s="28"/>
    </row>
    <row r="49" spans="2:9" x14ac:dyDescent="0.25">
      <c r="E49" s="83"/>
    </row>
    <row r="50" spans="2:9" x14ac:dyDescent="0.25">
      <c r="B50" s="114" t="s">
        <v>40</v>
      </c>
      <c r="C50" s="115"/>
      <c r="D50" s="3" t="s">
        <v>49</v>
      </c>
      <c r="E50" s="3" t="s">
        <v>84</v>
      </c>
      <c r="F50" s="3"/>
      <c r="G50" s="3"/>
      <c r="H50" s="3"/>
      <c r="I50" s="3"/>
    </row>
    <row r="51" spans="2:9" x14ac:dyDescent="0.25">
      <c r="B51" s="3"/>
      <c r="C51" s="3"/>
      <c r="D51" s="3" t="s">
        <v>50</v>
      </c>
      <c r="E51" s="3" t="s">
        <v>85</v>
      </c>
      <c r="F51" s="3"/>
      <c r="G51" s="3"/>
      <c r="H51" s="3"/>
      <c r="I51" s="3"/>
    </row>
    <row r="52" spans="2:9" x14ac:dyDescent="0.25">
      <c r="B52" s="3"/>
      <c r="C52" s="3"/>
      <c r="D52" s="3" t="s">
        <v>30</v>
      </c>
      <c r="E52" s="3" t="s">
        <v>83</v>
      </c>
      <c r="F52" s="3"/>
      <c r="G52" s="3"/>
      <c r="H52" s="3"/>
      <c r="I52" s="3"/>
    </row>
    <row r="53" spans="2:9" x14ac:dyDescent="0.25">
      <c r="B53" s="3"/>
      <c r="C53" s="3"/>
      <c r="D53" s="3"/>
      <c r="E53" s="3"/>
      <c r="F53" s="3"/>
      <c r="G53" s="3"/>
      <c r="H53" s="3"/>
      <c r="I53" s="3"/>
    </row>
    <row r="54" spans="2:9" x14ac:dyDescent="0.25">
      <c r="B54" s="3"/>
      <c r="C54" s="3"/>
      <c r="D54" s="3"/>
      <c r="E54" s="3"/>
      <c r="F54" s="3"/>
      <c r="G54" s="3"/>
      <c r="H54" s="3"/>
      <c r="I54" s="3"/>
    </row>
    <row r="55" spans="2:9" ht="6.75" customHeight="1" x14ac:dyDescent="0.25"/>
    <row r="56" spans="2:9" ht="6.75" customHeight="1" x14ac:dyDescent="0.25"/>
    <row r="57" spans="2:9" x14ac:dyDescent="0.25">
      <c r="B57" s="112" t="s">
        <v>41</v>
      </c>
      <c r="C57" s="113"/>
      <c r="E57" s="23" t="s">
        <v>55</v>
      </c>
    </row>
    <row r="64" spans="2:9" x14ac:dyDescent="0.25">
      <c r="B64" s="35"/>
    </row>
    <row r="73" s="4" customFormat="1" ht="15" customHeight="1" x14ac:dyDescent="0.25"/>
    <row r="77" s="23" customFormat="1" x14ac:dyDescent="0.25"/>
    <row r="78" s="36" customFormat="1" ht="7.5" customHeight="1" x14ac:dyDescent="0.25"/>
    <row r="79" s="4" customFormat="1" ht="15" customHeight="1" x14ac:dyDescent="0.25"/>
  </sheetData>
  <sheetProtection password="FD14" sheet="1" objects="1" scenarios="1" formatCells="0" formatColumns="0" formatRows="0" insertColumns="0" insertRows="0" insertHyperlinks="0" deleteColumns="0" deleteRows="0"/>
  <mergeCells count="21">
    <mergeCell ref="C13:D13"/>
    <mergeCell ref="C14:D14"/>
    <mergeCell ref="C15:D15"/>
    <mergeCell ref="C16:D16"/>
    <mergeCell ref="C17:D17"/>
    <mergeCell ref="B57:C57"/>
    <mergeCell ref="B50:C50"/>
    <mergeCell ref="C19:D19"/>
    <mergeCell ref="C20:D20"/>
    <mergeCell ref="C21:D21"/>
    <mergeCell ref="C22:D22"/>
    <mergeCell ref="C23:D23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R.2015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keywords>C_Unrestricted</cp:keywords>
  <cp:lastModifiedBy>Fiedler Lubomír</cp:lastModifiedBy>
  <cp:lastPrinted>2019-02-15T08:02:24Z</cp:lastPrinted>
  <dcterms:created xsi:type="dcterms:W3CDTF">2016-01-30T10:27:53Z</dcterms:created>
  <dcterms:modified xsi:type="dcterms:W3CDTF">2020-03-09T07:32:51Z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